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2315" windowHeight="5895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B43" i="1" l="1"/>
  <c r="D41" i="1"/>
  <c r="C42" i="1" s="1"/>
  <c r="D43" i="1" s="1"/>
  <c r="C37" i="1"/>
  <c r="D39" i="1" s="1"/>
  <c r="D31" i="1"/>
  <c r="C32" i="1" s="1"/>
  <c r="C30" i="1"/>
  <c r="D26" i="1"/>
  <c r="C23" i="1"/>
  <c r="C22" i="1"/>
  <c r="D24" i="1" s="1"/>
  <c r="C25" i="1" s="1"/>
  <c r="D27" i="1" s="1"/>
  <c r="D21" i="1"/>
  <c r="C34" i="1" l="1"/>
  <c r="D35" i="1" s="1"/>
  <c r="D50" i="1" s="1"/>
  <c r="D46" i="1"/>
  <c r="C47" i="1" s="1"/>
  <c r="C50" i="1" s="1"/>
</calcChain>
</file>

<file path=xl/sharedStrings.xml><?xml version="1.0" encoding="utf-8"?>
<sst xmlns="http://schemas.openxmlformats.org/spreadsheetml/2006/main" count="48" uniqueCount="32">
  <si>
    <t>data</t>
  </si>
  <si>
    <t>denominazione dei conti</t>
  </si>
  <si>
    <t>dare</t>
  </si>
  <si>
    <t>avere</t>
  </si>
  <si>
    <t>denaro in cassa</t>
  </si>
  <si>
    <t>fabbricati</t>
  </si>
  <si>
    <t>automezzi</t>
  </si>
  <si>
    <t>patrimonio netto</t>
  </si>
  <si>
    <t>banca x c/c</t>
  </si>
  <si>
    <t>attrezzature</t>
  </si>
  <si>
    <t>arredamento</t>
  </si>
  <si>
    <t>merci</t>
  </si>
  <si>
    <t>crediti v/clienti</t>
  </si>
  <si>
    <t>debiti v/fornitori</t>
  </si>
  <si>
    <t>mutui passivi</t>
  </si>
  <si>
    <t>avviamento</t>
  </si>
  <si>
    <t>sig. Brandi c/cessione</t>
  </si>
  <si>
    <t>merci c/rim. Finali</t>
  </si>
  <si>
    <t>sig. brandi c/seccione</t>
  </si>
  <si>
    <t>interessi passivi</t>
  </si>
  <si>
    <t>cambiali passive</t>
  </si>
  <si>
    <t>costi d'impianto</t>
  </si>
  <si>
    <t>iva ns credito</t>
  </si>
  <si>
    <t>debiti per rit. Da versare</t>
  </si>
  <si>
    <t>merci c/acquisti</t>
  </si>
  <si>
    <t>costi d'imballaggio</t>
  </si>
  <si>
    <t>costi telefonici</t>
  </si>
  <si>
    <t>crediti per cauzione</t>
  </si>
  <si>
    <t>merci c/vendite</t>
  </si>
  <si>
    <t>iva ns debito</t>
  </si>
  <si>
    <t>interessi attivi</t>
  </si>
  <si>
    <t>cambiali attive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</si>
</sst>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16" fontId="0" fillId="0" borderId="1" xfId="0" applyNumberFormat="1" applyBorder="1"/>
    <xf numFmtId="44" fontId="2" fillId="0" borderId="1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tabSelected="1" topLeftCell="C1" workbookViewId="0">
      <selection activeCell="G10" sqref="G10"/>
    </sheetView>
  </sheetViews>
  <sheetFormatPr defaultRowHeight="15" x14ac:dyDescent="0.25"/>
  <cols>
    <col min="1" max="1" width="9.28515625" customWidth="1"/>
    <col min="2" max="2" width="33.7109375" customWidth="1"/>
    <col min="3" max="4" width="28.28515625" style="1" bestFit="1" customWidth="1"/>
  </cols>
  <sheetData>
    <row r="2" spans="1:4" x14ac:dyDescent="0.25">
      <c r="A2" s="2" t="s">
        <v>0</v>
      </c>
      <c r="B2" s="2" t="s">
        <v>1</v>
      </c>
      <c r="C2" s="3" t="s">
        <v>2</v>
      </c>
      <c r="D2" s="3" t="s">
        <v>3</v>
      </c>
    </row>
    <row r="3" spans="1:4" x14ac:dyDescent="0.25">
      <c r="A3" s="4">
        <v>41684</v>
      </c>
      <c r="B3" s="2" t="s">
        <v>4</v>
      </c>
      <c r="C3" s="3">
        <v>70000</v>
      </c>
      <c r="D3" s="3"/>
    </row>
    <row r="4" spans="1:4" x14ac:dyDescent="0.25">
      <c r="A4" s="2"/>
      <c r="B4" s="2" t="s">
        <v>5</v>
      </c>
      <c r="C4" s="3">
        <v>110000</v>
      </c>
      <c r="D4" s="3"/>
    </row>
    <row r="5" spans="1:4" x14ac:dyDescent="0.25">
      <c r="A5" s="2"/>
      <c r="B5" s="2" t="s">
        <v>6</v>
      </c>
      <c r="C5" s="3">
        <v>58000</v>
      </c>
      <c r="D5" s="3"/>
    </row>
    <row r="6" spans="1:4" x14ac:dyDescent="0.25">
      <c r="A6" s="2"/>
      <c r="B6" s="2" t="s">
        <v>7</v>
      </c>
      <c r="C6" s="3"/>
      <c r="D6" s="3">
        <v>238000</v>
      </c>
    </row>
    <row r="7" spans="1:4" x14ac:dyDescent="0.25">
      <c r="A7" s="4">
        <v>41688</v>
      </c>
      <c r="B7" s="2" t="s">
        <v>8</v>
      </c>
      <c r="C7" s="3">
        <v>42000</v>
      </c>
      <c r="D7" s="3"/>
    </row>
    <row r="8" spans="1:4" x14ac:dyDescent="0.25">
      <c r="A8" s="2"/>
      <c r="B8" s="2" t="s">
        <v>4</v>
      </c>
      <c r="C8" s="3"/>
      <c r="D8" s="3">
        <v>42000</v>
      </c>
    </row>
    <row r="9" spans="1:4" x14ac:dyDescent="0.25">
      <c r="A9" s="2"/>
      <c r="B9" s="2" t="s">
        <v>16</v>
      </c>
      <c r="C9" s="3"/>
      <c r="D9" s="3">
        <v>85000</v>
      </c>
    </row>
    <row r="10" spans="1:4" x14ac:dyDescent="0.25">
      <c r="A10" s="4">
        <v>41694</v>
      </c>
      <c r="B10" s="2" t="s">
        <v>9</v>
      </c>
      <c r="C10" s="3">
        <v>56000</v>
      </c>
      <c r="D10" s="3"/>
    </row>
    <row r="11" spans="1:4" x14ac:dyDescent="0.25">
      <c r="A11" s="2"/>
      <c r="B11" s="2" t="s">
        <v>10</v>
      </c>
      <c r="C11" s="3">
        <v>14800</v>
      </c>
      <c r="D11" s="3"/>
    </row>
    <row r="12" spans="1:4" x14ac:dyDescent="0.25">
      <c r="A12" s="2"/>
      <c r="B12" s="2" t="s">
        <v>11</v>
      </c>
      <c r="C12" s="3">
        <v>38900</v>
      </c>
      <c r="D12" s="3"/>
    </row>
    <row r="13" spans="1:4" x14ac:dyDescent="0.25">
      <c r="A13" s="2"/>
      <c r="B13" s="2" t="s">
        <v>12</v>
      </c>
      <c r="C13" s="3">
        <v>17800</v>
      </c>
      <c r="D13" s="3"/>
    </row>
    <row r="14" spans="1:4" x14ac:dyDescent="0.25">
      <c r="A14" s="2"/>
      <c r="B14" s="2" t="s">
        <v>13</v>
      </c>
      <c r="C14" s="3"/>
      <c r="D14" s="3">
        <v>15640</v>
      </c>
    </row>
    <row r="15" spans="1:4" x14ac:dyDescent="0.25">
      <c r="A15" s="2"/>
      <c r="B15" s="2" t="s">
        <v>14</v>
      </c>
      <c r="C15" s="3"/>
      <c r="D15" s="3">
        <v>40000</v>
      </c>
    </row>
    <row r="16" spans="1:4" x14ac:dyDescent="0.25">
      <c r="A16" s="2"/>
      <c r="B16" s="2" t="s">
        <v>15</v>
      </c>
      <c r="C16" s="3">
        <v>13140</v>
      </c>
      <c r="D16" s="3"/>
    </row>
    <row r="17" spans="1:4" x14ac:dyDescent="0.25">
      <c r="A17" s="4">
        <v>41694</v>
      </c>
      <c r="B17" s="2" t="s">
        <v>17</v>
      </c>
      <c r="C17" s="3">
        <v>38900</v>
      </c>
      <c r="D17" s="3"/>
    </row>
    <row r="18" spans="1:4" x14ac:dyDescent="0.25">
      <c r="A18" s="2"/>
      <c r="B18" s="2" t="s">
        <v>11</v>
      </c>
      <c r="C18" s="3"/>
      <c r="D18" s="3">
        <v>38900</v>
      </c>
    </row>
    <row r="19" spans="1:4" x14ac:dyDescent="0.25">
      <c r="A19" s="4">
        <v>41696</v>
      </c>
      <c r="B19" s="2" t="s">
        <v>18</v>
      </c>
      <c r="C19" s="3">
        <v>85000</v>
      </c>
      <c r="D19" s="3"/>
    </row>
    <row r="20" spans="1:4" x14ac:dyDescent="0.25">
      <c r="A20" s="2"/>
      <c r="B20" s="2" t="s">
        <v>19</v>
      </c>
      <c r="C20" s="3">
        <v>956.25</v>
      </c>
      <c r="D20" s="3"/>
    </row>
    <row r="21" spans="1:4" x14ac:dyDescent="0.25">
      <c r="A21" s="2"/>
      <c r="B21" s="2" t="s">
        <v>20</v>
      </c>
      <c r="C21" s="3"/>
      <c r="D21" s="3">
        <f>C19+C20</f>
        <v>85956.25</v>
      </c>
    </row>
    <row r="22" spans="1:4" x14ac:dyDescent="0.25">
      <c r="A22" s="4">
        <v>41704</v>
      </c>
      <c r="B22" s="2" t="s">
        <v>21</v>
      </c>
      <c r="C22" s="3">
        <f>(1560+(2350*104/100))</f>
        <v>4004</v>
      </c>
      <c r="D22" s="3"/>
    </row>
    <row r="23" spans="1:4" x14ac:dyDescent="0.25">
      <c r="A23" s="2"/>
      <c r="B23" s="2" t="s">
        <v>22</v>
      </c>
      <c r="C23" s="3">
        <f>(2350*104/100)*22/100</f>
        <v>537.67999999999995</v>
      </c>
      <c r="D23" s="3"/>
    </row>
    <row r="24" spans="1:4" x14ac:dyDescent="0.25">
      <c r="A24" s="2"/>
      <c r="B24" s="2" t="s">
        <v>13</v>
      </c>
      <c r="C24" s="3"/>
      <c r="D24" s="3">
        <f>C22+C23</f>
        <v>4541.68</v>
      </c>
    </row>
    <row r="25" spans="1:4" x14ac:dyDescent="0.25">
      <c r="A25" s="2"/>
      <c r="B25" s="2" t="s">
        <v>13</v>
      </c>
      <c r="C25" s="3">
        <f>D24</f>
        <v>4541.68</v>
      </c>
      <c r="D25" s="3"/>
    </row>
    <row r="26" spans="1:4" x14ac:dyDescent="0.25">
      <c r="A26" s="2"/>
      <c r="B26" s="2" t="s">
        <v>23</v>
      </c>
      <c r="C26" s="3"/>
      <c r="D26" s="3">
        <f>2350*20/100</f>
        <v>470</v>
      </c>
    </row>
    <row r="27" spans="1:4" x14ac:dyDescent="0.25">
      <c r="A27" s="2"/>
      <c r="B27" s="2" t="s">
        <v>8</v>
      </c>
      <c r="C27" s="3"/>
      <c r="D27" s="3">
        <f>C25-D26</f>
        <v>4071.6800000000003</v>
      </c>
    </row>
    <row r="28" spans="1:4" x14ac:dyDescent="0.25">
      <c r="A28" s="4">
        <v>41707</v>
      </c>
      <c r="B28" s="2" t="s">
        <v>24</v>
      </c>
      <c r="C28" s="3">
        <v>68420</v>
      </c>
      <c r="D28" s="3"/>
    </row>
    <row r="29" spans="1:4" x14ac:dyDescent="0.25">
      <c r="A29" s="2"/>
      <c r="B29" s="2" t="s">
        <v>25</v>
      </c>
      <c r="C29" s="3">
        <v>120</v>
      </c>
      <c r="D29" s="3"/>
    </row>
    <row r="30" spans="1:4" x14ac:dyDescent="0.25">
      <c r="A30" s="2"/>
      <c r="B30" s="2" t="s">
        <v>22</v>
      </c>
      <c r="C30" s="3">
        <f>(C28+C29)*22/100</f>
        <v>15078.8</v>
      </c>
      <c r="D30" s="3"/>
    </row>
    <row r="31" spans="1:4" x14ac:dyDescent="0.25">
      <c r="A31" s="2"/>
      <c r="B31" s="2" t="s">
        <v>13</v>
      </c>
      <c r="C31" s="3"/>
      <c r="D31" s="3">
        <f>C28+C29+C30</f>
        <v>83618.8</v>
      </c>
    </row>
    <row r="32" spans="1:4" x14ac:dyDescent="0.25">
      <c r="A32" s="2"/>
      <c r="B32" s="2" t="s">
        <v>13</v>
      </c>
      <c r="C32" s="3">
        <f>D31</f>
        <v>83618.8</v>
      </c>
      <c r="D32" s="3"/>
    </row>
    <row r="33" spans="1:4" x14ac:dyDescent="0.25">
      <c r="A33" s="2"/>
      <c r="B33" s="2" t="s">
        <v>8</v>
      </c>
      <c r="C33" s="3"/>
      <c r="D33" s="3">
        <v>15000</v>
      </c>
    </row>
    <row r="34" spans="1:4" x14ac:dyDescent="0.25">
      <c r="A34" s="2"/>
      <c r="B34" s="2" t="s">
        <v>19</v>
      </c>
      <c r="C34" s="3">
        <f>(C32-D33)*3*5.6/1200</f>
        <v>960.66320000000007</v>
      </c>
      <c r="D34" s="3"/>
    </row>
    <row r="35" spans="1:4" x14ac:dyDescent="0.25">
      <c r="A35" s="2"/>
      <c r="B35" s="2" t="s">
        <v>20</v>
      </c>
      <c r="C35" s="3"/>
      <c r="D35" s="3">
        <f>C32+C34-D33</f>
        <v>69579.463199999998</v>
      </c>
    </row>
    <row r="36" spans="1:4" x14ac:dyDescent="0.25">
      <c r="A36" s="4">
        <v>41713</v>
      </c>
      <c r="B36" s="2" t="s">
        <v>26</v>
      </c>
      <c r="C36" s="3">
        <v>560</v>
      </c>
      <c r="D36" s="3"/>
    </row>
    <row r="37" spans="1:4" x14ac:dyDescent="0.25">
      <c r="A37" s="2"/>
      <c r="B37" s="2" t="s">
        <v>22</v>
      </c>
      <c r="C37" s="3">
        <f>C36*22/100</f>
        <v>123.2</v>
      </c>
      <c r="D37" s="3"/>
    </row>
    <row r="38" spans="1:4" x14ac:dyDescent="0.25">
      <c r="A38" s="2"/>
      <c r="B38" s="2" t="s">
        <v>27</v>
      </c>
      <c r="C38" s="3">
        <v>200</v>
      </c>
      <c r="D38" s="3"/>
    </row>
    <row r="39" spans="1:4" x14ac:dyDescent="0.25">
      <c r="A39" s="2"/>
      <c r="B39" s="2" t="s">
        <v>13</v>
      </c>
      <c r="C39" s="3"/>
      <c r="D39" s="3">
        <f>C36+C37+C38</f>
        <v>883.2</v>
      </c>
    </row>
    <row r="40" spans="1:4" x14ac:dyDescent="0.25">
      <c r="A40" s="4">
        <v>41723</v>
      </c>
      <c r="B40" s="2" t="s">
        <v>28</v>
      </c>
      <c r="C40" s="3"/>
      <c r="D40" s="3">
        <v>245000</v>
      </c>
    </row>
    <row r="41" spans="1:4" x14ac:dyDescent="0.25">
      <c r="A41" s="2"/>
      <c r="B41" s="2" t="s">
        <v>29</v>
      </c>
      <c r="C41" s="3"/>
      <c r="D41" s="3">
        <f>D40*22/100</f>
        <v>53900</v>
      </c>
    </row>
    <row r="42" spans="1:4" x14ac:dyDescent="0.25">
      <c r="A42" s="2"/>
      <c r="B42" s="2" t="s">
        <v>12</v>
      </c>
      <c r="C42" s="3">
        <f>D40+D41</f>
        <v>298900</v>
      </c>
      <c r="D42" s="3"/>
    </row>
    <row r="43" spans="1:4" x14ac:dyDescent="0.25">
      <c r="A43" s="2"/>
      <c r="B43" s="2" t="str">
        <f>B42</f>
        <v>crediti v/clienti</v>
      </c>
      <c r="C43" s="3"/>
      <c r="D43" s="3">
        <f>C42</f>
        <v>298900</v>
      </c>
    </row>
    <row r="44" spans="1:4" x14ac:dyDescent="0.25">
      <c r="A44" s="2"/>
      <c r="B44" s="2" t="s">
        <v>4</v>
      </c>
      <c r="C44" s="3">
        <v>18000</v>
      </c>
      <c r="D44" s="3"/>
    </row>
    <row r="45" spans="1:4" x14ac:dyDescent="0.25">
      <c r="A45" s="2"/>
      <c r="B45" s="2" t="s">
        <v>8</v>
      </c>
      <c r="C45" s="3">
        <v>35000</v>
      </c>
      <c r="D45" s="3"/>
    </row>
    <row r="46" spans="1:4" x14ac:dyDescent="0.25">
      <c r="A46" s="2"/>
      <c r="B46" s="2" t="s">
        <v>30</v>
      </c>
      <c r="C46" s="3"/>
      <c r="D46" s="3">
        <f>(D43-C44-C45)*4*6.5/1200</f>
        <v>5327.833333333333</v>
      </c>
    </row>
    <row r="47" spans="1:4" x14ac:dyDescent="0.25">
      <c r="A47" s="2"/>
      <c r="B47" s="2" t="s">
        <v>31</v>
      </c>
      <c r="C47" s="3">
        <f>D43+D46-C44-C45</f>
        <v>251227.83333333331</v>
      </c>
      <c r="D47" s="3"/>
    </row>
    <row r="48" spans="1:4" x14ac:dyDescent="0.25">
      <c r="A48" s="2"/>
      <c r="B48" s="2"/>
      <c r="C48" s="3"/>
      <c r="D48" s="3"/>
    </row>
    <row r="49" spans="1:4" x14ac:dyDescent="0.25">
      <c r="A49" s="2"/>
      <c r="B49" s="2"/>
      <c r="C49" s="3"/>
      <c r="D49" s="3"/>
    </row>
    <row r="50" spans="1:4" ht="26.25" x14ac:dyDescent="0.4">
      <c r="A50" s="2"/>
      <c r="B50" s="2"/>
      <c r="C50" s="5">
        <f>SUM(C3:C49)</f>
        <v>1326788.9065333332</v>
      </c>
      <c r="D50" s="5">
        <f>SUM(D3:D49)</f>
        <v>1326788.9065333332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WinXP</cp:lastModifiedBy>
  <dcterms:created xsi:type="dcterms:W3CDTF">2014-12-03T18:57:47Z</dcterms:created>
  <dcterms:modified xsi:type="dcterms:W3CDTF">2014-12-03T19:17:33Z</dcterms:modified>
</cp:coreProperties>
</file>